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155" windowHeight="11325" activeTab="1"/>
  </bookViews>
  <sheets>
    <sheet name="01.07." sheetId="1" r:id="rId1"/>
    <sheet name="2018" sheetId="4" r:id="rId2"/>
  </sheets>
  <calcPr calcId="125725"/>
</workbook>
</file>

<file path=xl/calcChain.xml><?xml version="1.0" encoding="utf-8"?>
<calcChain xmlns="http://schemas.openxmlformats.org/spreadsheetml/2006/main">
  <c r="E41" i="4"/>
  <c r="E40"/>
  <c r="E35"/>
  <c r="E27"/>
  <c r="E23"/>
  <c r="E11"/>
  <c r="E9"/>
  <c r="E17" s="1"/>
  <c r="E25" s="1"/>
  <c r="D34"/>
  <c r="D19"/>
  <c r="C11"/>
  <c r="C9"/>
  <c r="F38" l="1"/>
  <c r="D38"/>
  <c r="F36"/>
  <c r="D36"/>
  <c r="C35"/>
  <c r="F35" s="1"/>
  <c r="B35"/>
  <c r="F32"/>
  <c r="D32"/>
  <c r="F31"/>
  <c r="D31"/>
  <c r="D30"/>
  <c r="F29"/>
  <c r="D29"/>
  <c r="F28"/>
  <c r="D28"/>
  <c r="C27"/>
  <c r="C40" s="1"/>
  <c r="B27"/>
  <c r="C23"/>
  <c r="B23"/>
  <c r="F20"/>
  <c r="D20"/>
  <c r="F18"/>
  <c r="F14"/>
  <c r="D14"/>
  <c r="F13"/>
  <c r="D13"/>
  <c r="F12"/>
  <c r="D12"/>
  <c r="F11"/>
  <c r="B11"/>
  <c r="D11" s="1"/>
  <c r="F10"/>
  <c r="D10"/>
  <c r="F9"/>
  <c r="B9"/>
  <c r="F8"/>
  <c r="D8"/>
  <c r="D30" i="1"/>
  <c r="F8"/>
  <c r="F10"/>
  <c r="F12"/>
  <c r="F13"/>
  <c r="F32"/>
  <c r="D32"/>
  <c r="D8"/>
  <c r="B9"/>
  <c r="C9"/>
  <c r="D9" s="1"/>
  <c r="E9"/>
  <c r="D10"/>
  <c r="B11"/>
  <c r="C11"/>
  <c r="E11"/>
  <c r="D12"/>
  <c r="D13"/>
  <c r="D14"/>
  <c r="F14"/>
  <c r="C17"/>
  <c r="D18"/>
  <c r="F18"/>
  <c r="D20"/>
  <c r="F20"/>
  <c r="B23"/>
  <c r="C23"/>
  <c r="E23"/>
  <c r="B27"/>
  <c r="B40" s="1"/>
  <c r="C27"/>
  <c r="C40" s="1"/>
  <c r="E27"/>
  <c r="D28"/>
  <c r="F28"/>
  <c r="D29"/>
  <c r="F29"/>
  <c r="D31"/>
  <c r="F31"/>
  <c r="B35"/>
  <c r="C35"/>
  <c r="E35"/>
  <c r="E40" s="1"/>
  <c r="D36"/>
  <c r="F36"/>
  <c r="D38"/>
  <c r="F38"/>
  <c r="B17" i="4" l="1"/>
  <c r="B25" s="1"/>
  <c r="D35"/>
  <c r="F40"/>
  <c r="F27"/>
  <c r="D27"/>
  <c r="F23"/>
  <c r="D23"/>
  <c r="C17"/>
  <c r="D17" s="1"/>
  <c r="D9"/>
  <c r="B40"/>
  <c r="B41" s="1"/>
  <c r="E17" i="1"/>
  <c r="E25" s="1"/>
  <c r="F40"/>
  <c r="F11"/>
  <c r="F35"/>
  <c r="D27"/>
  <c r="D11"/>
  <c r="F9"/>
  <c r="B17"/>
  <c r="B25" s="1"/>
  <c r="D17"/>
  <c r="D35"/>
  <c r="C25"/>
  <c r="E41"/>
  <c r="F27"/>
  <c r="F23"/>
  <c r="D23"/>
  <c r="F25"/>
  <c r="F17"/>
  <c r="C25" i="4" l="1"/>
  <c r="F17"/>
  <c r="D40"/>
  <c r="C41" i="1"/>
  <c r="B41"/>
  <c r="D25"/>
  <c r="D40"/>
  <c r="C41" i="4" l="1"/>
  <c r="F25"/>
  <c r="D25"/>
</calcChain>
</file>

<file path=xl/sharedStrings.xml><?xml version="1.0" encoding="utf-8"?>
<sst xmlns="http://schemas.openxmlformats.org/spreadsheetml/2006/main" count="97" uniqueCount="50">
  <si>
    <t>Исполнение консолидированного бюджета Эсто-Алтайского СМО</t>
  </si>
  <si>
    <t xml:space="preserve">          Наименование</t>
  </si>
  <si>
    <t>Исполн.</t>
  </si>
  <si>
    <t xml:space="preserve">% </t>
  </si>
  <si>
    <t xml:space="preserve">           показателей</t>
  </si>
  <si>
    <t>Назна-</t>
  </si>
  <si>
    <t>Испол-</t>
  </si>
  <si>
    <t>% ис-</t>
  </si>
  <si>
    <t>на</t>
  </si>
  <si>
    <t>рос-</t>
  </si>
  <si>
    <t>чено</t>
  </si>
  <si>
    <t>нено</t>
  </si>
  <si>
    <t>полн.</t>
  </si>
  <si>
    <t>та</t>
  </si>
  <si>
    <t>ДОХОДНАЯ ЧАСТЬ</t>
  </si>
  <si>
    <t>Подоходный налог</t>
  </si>
  <si>
    <t>Налог на совокупный доход</t>
  </si>
  <si>
    <t xml:space="preserve">   единый сельскохозяйственный налог</t>
  </si>
  <si>
    <t>Налог на имущество</t>
  </si>
  <si>
    <t>Налог на имущество физических лиц</t>
  </si>
  <si>
    <t>Земельный налог</t>
  </si>
  <si>
    <t>Штрафы. санкции. возмещение ущерба</t>
  </si>
  <si>
    <t>Прочие неналоговые доходы</t>
  </si>
  <si>
    <t>ВСЕГО собственных доходов</t>
  </si>
  <si>
    <t>Дотация</t>
  </si>
  <si>
    <t>Субсидии</t>
  </si>
  <si>
    <t>Субвенции</t>
  </si>
  <si>
    <t>Иные межбюджетные трансферты</t>
  </si>
  <si>
    <t>Прочие безвозмездные поступления</t>
  </si>
  <si>
    <t>Итого безвозмездных перечисл.</t>
  </si>
  <si>
    <t>Внебюджетные поступления</t>
  </si>
  <si>
    <t>ВСЕГО доходов</t>
  </si>
  <si>
    <t xml:space="preserve">  РАСХОДНАЯ  ЧАСТЬ</t>
  </si>
  <si>
    <t>Общегосударственные вопросы</t>
  </si>
  <si>
    <t>0102</t>
  </si>
  <si>
    <t>0104</t>
  </si>
  <si>
    <t xml:space="preserve">   благоустройство</t>
  </si>
  <si>
    <t>Культура</t>
  </si>
  <si>
    <t>Социальная политика</t>
  </si>
  <si>
    <t xml:space="preserve">   ВСЕГО расходов</t>
  </si>
  <si>
    <t>(-) Дефицит   (+) Профицит</t>
  </si>
  <si>
    <t>0111</t>
  </si>
  <si>
    <t>0300 - Национальная безопасность и правоохранительная деятельность</t>
  </si>
  <si>
    <t>0200 - Национальная оборона</t>
  </si>
  <si>
    <t>0500 - Жилищно-коммунальное хозяйство</t>
  </si>
  <si>
    <t xml:space="preserve"> по состоянию на 1 июля 2018г.</t>
  </si>
  <si>
    <t>1.07.2017г.</t>
  </si>
  <si>
    <t>0400 - Национальная экономика</t>
  </si>
  <si>
    <t>0106</t>
  </si>
  <si>
    <t xml:space="preserve"> по состоянию на 1 января 2019</t>
  </si>
</sst>
</file>

<file path=xl/styles.xml><?xml version="1.0" encoding="utf-8"?>
<styleSheet xmlns="http://schemas.openxmlformats.org/spreadsheetml/2006/main">
  <numFmts count="2">
    <numFmt numFmtId="164" formatCode="_-* #,##0.0_р_._-;\-* #,##0.0_р_._-;_-* &quot;-&quot;?_р_._-;_-@_-"/>
    <numFmt numFmtId="165" formatCode="0.0"/>
  </numFmts>
  <fonts count="13">
    <font>
      <sz val="11"/>
      <color theme="1"/>
      <name val="Calibri"/>
      <family val="2"/>
      <charset val="204"/>
      <scheme val="minor"/>
    </font>
    <font>
      <b/>
      <i/>
      <sz val="12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i/>
      <sz val="10"/>
      <name val="Arial Cyr"/>
      <family val="2"/>
      <charset val="204"/>
    </font>
    <font>
      <i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i/>
      <sz val="10"/>
      <name val="Arial Cyr"/>
      <charset val="204"/>
    </font>
    <font>
      <i/>
      <sz val="10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2" fillId="0" borderId="6" xfId="0" applyFont="1" applyBorder="1"/>
    <xf numFmtId="0" fontId="0" fillId="0" borderId="6" xfId="0" applyBorder="1"/>
    <xf numFmtId="164" fontId="0" fillId="0" borderId="7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6" fillId="0" borderId="7" xfId="0" applyFont="1" applyBorder="1"/>
    <xf numFmtId="0" fontId="6" fillId="0" borderId="7" xfId="0" applyFont="1" applyFill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7" fillId="0" borderId="7" xfId="0" applyFont="1" applyBorder="1"/>
    <xf numFmtId="0" fontId="7" fillId="0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49" fontId="6" fillId="0" borderId="7" xfId="0" applyNumberFormat="1" applyFont="1" applyFill="1" applyBorder="1" applyAlignment="1">
      <alignment horizontal="center" vertical="center"/>
    </xf>
    <xf numFmtId="0" fontId="2" fillId="0" borderId="7" xfId="0" applyFont="1" applyBorder="1"/>
    <xf numFmtId="0" fontId="4" fillId="0" borderId="7" xfId="0" applyFont="1" applyFill="1" applyBorder="1" applyAlignment="1">
      <alignment horizontal="center" vertical="center"/>
    </xf>
    <xf numFmtId="165" fontId="4" fillId="0" borderId="7" xfId="0" applyNumberFormat="1" applyFont="1" applyFill="1" applyBorder="1" applyAlignment="1">
      <alignment horizontal="center" vertical="center"/>
    </xf>
    <xf numFmtId="164" fontId="10" fillId="0" borderId="7" xfId="0" applyNumberFormat="1" applyFont="1" applyBorder="1" applyAlignment="1">
      <alignment horizontal="center" vertical="center"/>
    </xf>
    <xf numFmtId="165" fontId="5" fillId="0" borderId="7" xfId="0" applyNumberFormat="1" applyFont="1" applyBorder="1" applyAlignment="1">
      <alignment horizontal="center" vertical="center"/>
    </xf>
    <xf numFmtId="49" fontId="0" fillId="0" borderId="7" xfId="0" applyNumberFormat="1" applyBorder="1"/>
    <xf numFmtId="0" fontId="11" fillId="0" borderId="7" xfId="0" applyFont="1" applyFill="1" applyBorder="1" applyAlignment="1">
      <alignment horizontal="justify" wrapText="1"/>
    </xf>
    <xf numFmtId="164" fontId="9" fillId="0" borderId="7" xfId="0" applyNumberFormat="1" applyFont="1" applyBorder="1" applyAlignment="1">
      <alignment horizontal="center" vertical="center"/>
    </xf>
    <xf numFmtId="0" fontId="2" fillId="0" borderId="7" xfId="0" applyFont="1" applyFill="1" applyBorder="1"/>
    <xf numFmtId="0" fontId="0" fillId="0" borderId="7" xfId="0" applyFill="1" applyBorder="1"/>
    <xf numFmtId="165" fontId="0" fillId="0" borderId="7" xfId="0" applyNumberFormat="1" applyFill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8" fillId="0" borderId="0" xfId="0" applyFont="1"/>
    <xf numFmtId="49" fontId="12" fillId="0" borderId="7" xfId="0" applyNumberFormat="1" applyFont="1" applyBorder="1" applyAlignment="1">
      <alignment horizontal="left" vertical="justify"/>
    </xf>
    <xf numFmtId="14" fontId="5" fillId="0" borderId="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3"/>
  <sheetViews>
    <sheetView workbookViewId="0">
      <selection activeCell="E18" sqref="E18"/>
    </sheetView>
  </sheetViews>
  <sheetFormatPr defaultRowHeight="15"/>
  <cols>
    <col min="1" max="1" width="37.85546875" customWidth="1"/>
    <col min="2" max="2" width="10.7109375" customWidth="1"/>
    <col min="3" max="3" width="10.140625" customWidth="1"/>
    <col min="4" max="4" width="8.42578125" customWidth="1"/>
    <col min="5" max="5" width="11" customWidth="1"/>
    <col min="6" max="6" width="9.140625" customWidth="1"/>
  </cols>
  <sheetData>
    <row r="1" spans="1:6" ht="15.75">
      <c r="A1" s="1" t="s">
        <v>0</v>
      </c>
      <c r="B1" s="2"/>
      <c r="C1" s="2"/>
      <c r="D1" s="2"/>
      <c r="E1" s="2"/>
      <c r="F1" s="3"/>
    </row>
    <row r="2" spans="1:6" ht="15.75">
      <c r="A2" s="4" t="s">
        <v>45</v>
      </c>
      <c r="B2" s="5"/>
      <c r="C2" s="5"/>
      <c r="D2" s="6"/>
      <c r="E2" s="6"/>
    </row>
    <row r="3" spans="1:6">
      <c r="E3" s="7"/>
    </row>
    <row r="4" spans="1:6">
      <c r="A4" s="8" t="s">
        <v>1</v>
      </c>
      <c r="B4" s="9"/>
      <c r="C4" s="10">
        <v>2018</v>
      </c>
      <c r="D4" s="11"/>
      <c r="E4" s="12" t="s">
        <v>2</v>
      </c>
      <c r="F4" s="8" t="s">
        <v>3</v>
      </c>
    </row>
    <row r="5" spans="1:6">
      <c r="A5" s="13" t="s">
        <v>4</v>
      </c>
      <c r="B5" s="8" t="s">
        <v>5</v>
      </c>
      <c r="C5" s="8" t="s">
        <v>6</v>
      </c>
      <c r="D5" s="8" t="s">
        <v>7</v>
      </c>
      <c r="E5" s="14" t="s">
        <v>8</v>
      </c>
      <c r="F5" s="13" t="s">
        <v>9</v>
      </c>
    </row>
    <row r="6" spans="1:6">
      <c r="A6" s="15"/>
      <c r="B6" s="15" t="s">
        <v>10</v>
      </c>
      <c r="C6" s="15" t="s">
        <v>11</v>
      </c>
      <c r="D6" s="15" t="s">
        <v>12</v>
      </c>
      <c r="E6" s="16" t="s">
        <v>46</v>
      </c>
      <c r="F6" s="15" t="s">
        <v>13</v>
      </c>
    </row>
    <row r="7" spans="1:6">
      <c r="A7" s="17" t="s">
        <v>14</v>
      </c>
      <c r="B7" s="18"/>
      <c r="C7" s="18"/>
      <c r="D7" s="19"/>
      <c r="E7" s="20"/>
      <c r="F7" s="21"/>
    </row>
    <row r="8" spans="1:6">
      <c r="A8" s="22" t="s">
        <v>15</v>
      </c>
      <c r="B8" s="23">
        <v>411.2</v>
      </c>
      <c r="C8" s="24">
        <v>193</v>
      </c>
      <c r="D8" s="25">
        <f t="shared" ref="D8:D13" si="0">C8/B8*100</f>
        <v>46.935797665369648</v>
      </c>
      <c r="E8" s="24">
        <v>166.2</v>
      </c>
      <c r="F8" s="26">
        <f>C8/E8*100</f>
        <v>116.1251504211793</v>
      </c>
    </row>
    <row r="9" spans="1:6">
      <c r="A9" s="22" t="s">
        <v>16</v>
      </c>
      <c r="B9" s="23">
        <f>B10</f>
        <v>467.2</v>
      </c>
      <c r="C9" s="23">
        <f>C10</f>
        <v>53.1</v>
      </c>
      <c r="D9" s="25">
        <f t="shared" si="0"/>
        <v>11.365582191780822</v>
      </c>
      <c r="E9" s="23">
        <f>E10</f>
        <v>281.5</v>
      </c>
      <c r="F9" s="26">
        <f t="shared" ref="F9:F13" si="1">C9/E9*100</f>
        <v>18.863232682060392</v>
      </c>
    </row>
    <row r="10" spans="1:6">
      <c r="A10" s="21" t="s">
        <v>17</v>
      </c>
      <c r="B10" s="27">
        <v>467.2</v>
      </c>
      <c r="C10" s="27">
        <v>53.1</v>
      </c>
      <c r="D10" s="25">
        <f t="shared" si="0"/>
        <v>11.365582191780822</v>
      </c>
      <c r="E10" s="27">
        <v>281.5</v>
      </c>
      <c r="F10" s="26">
        <f t="shared" si="1"/>
        <v>18.863232682060392</v>
      </c>
    </row>
    <row r="11" spans="1:6">
      <c r="A11" s="28" t="s">
        <v>18</v>
      </c>
      <c r="B11" s="29">
        <f>B12+B13</f>
        <v>1712.8</v>
      </c>
      <c r="C11" s="29">
        <f>C12+C13</f>
        <v>382.3</v>
      </c>
      <c r="D11" s="25">
        <f t="shared" si="0"/>
        <v>22.320177487155533</v>
      </c>
      <c r="E11" s="29">
        <f>E12+E13</f>
        <v>77.8</v>
      </c>
      <c r="F11" s="26">
        <f t="shared" si="1"/>
        <v>491.38817480719797</v>
      </c>
    </row>
    <row r="12" spans="1:6">
      <c r="A12" s="21" t="s">
        <v>19</v>
      </c>
      <c r="B12" s="27">
        <v>80</v>
      </c>
      <c r="C12" s="27">
        <v>6</v>
      </c>
      <c r="D12" s="25">
        <f t="shared" si="0"/>
        <v>7.5</v>
      </c>
      <c r="E12" s="27">
        <v>9</v>
      </c>
      <c r="F12" s="26">
        <f t="shared" si="1"/>
        <v>66.666666666666657</v>
      </c>
    </row>
    <row r="13" spans="1:6">
      <c r="A13" s="30" t="s">
        <v>20</v>
      </c>
      <c r="B13" s="27">
        <v>1632.8</v>
      </c>
      <c r="C13" s="27">
        <v>376.3</v>
      </c>
      <c r="D13" s="25">
        <f t="shared" si="0"/>
        <v>23.046300832925038</v>
      </c>
      <c r="E13" s="27">
        <v>68.8</v>
      </c>
      <c r="F13" s="26">
        <f t="shared" si="1"/>
        <v>546.94767441860472</v>
      </c>
    </row>
    <row r="14" spans="1:6">
      <c r="A14" s="22" t="s">
        <v>21</v>
      </c>
      <c r="B14" s="23">
        <v>50</v>
      </c>
      <c r="C14" s="23">
        <v>26.3</v>
      </c>
      <c r="D14" s="25">
        <f t="shared" ref="D14" si="2">C14/B14*100</f>
        <v>52.6</v>
      </c>
      <c r="E14" s="23">
        <v>25.5</v>
      </c>
      <c r="F14" s="26">
        <f>C14/E14*100</f>
        <v>103.1372549019608</v>
      </c>
    </row>
    <row r="15" spans="1:6">
      <c r="A15" s="22" t="s">
        <v>22</v>
      </c>
      <c r="B15" s="23"/>
      <c r="C15" s="31"/>
      <c r="D15" s="25"/>
      <c r="E15" s="31"/>
      <c r="F15" s="26"/>
    </row>
    <row r="16" spans="1:6">
      <c r="A16" s="22"/>
      <c r="B16" s="23"/>
      <c r="C16" s="23"/>
      <c r="D16" s="25"/>
      <c r="E16" s="23"/>
      <c r="F16" s="26"/>
    </row>
    <row r="17" spans="1:6">
      <c r="A17" s="32" t="s">
        <v>23</v>
      </c>
      <c r="B17" s="33">
        <f>B8+B9+B11+B14+B15</f>
        <v>2641.2</v>
      </c>
      <c r="C17" s="33">
        <f>C8+C9+C11+C14+C15</f>
        <v>654.69999999999993</v>
      </c>
      <c r="D17" s="35">
        <f>C17/B17*100</f>
        <v>24.787975162804784</v>
      </c>
      <c r="E17" s="33">
        <f>E8+E9+E11+E14+E15</f>
        <v>551</v>
      </c>
      <c r="F17" s="36">
        <f>C17/E17*100</f>
        <v>118.82032667876588</v>
      </c>
    </row>
    <row r="18" spans="1:6">
      <c r="A18" s="21" t="s">
        <v>24</v>
      </c>
      <c r="B18" s="27"/>
      <c r="C18" s="27"/>
      <c r="D18" s="25" t="e">
        <f>C18/B18*100</f>
        <v>#DIV/0!</v>
      </c>
      <c r="E18" s="27">
        <v>131.1</v>
      </c>
      <c r="F18" s="26">
        <f>C18/E18*100</f>
        <v>0</v>
      </c>
    </row>
    <row r="19" spans="1:6">
      <c r="A19" s="21" t="s">
        <v>25</v>
      </c>
      <c r="B19" s="27">
        <v>27.2</v>
      </c>
      <c r="C19" s="27"/>
      <c r="D19" s="25"/>
      <c r="E19" s="27"/>
      <c r="F19" s="26"/>
    </row>
    <row r="20" spans="1:6">
      <c r="A20" s="21" t="s">
        <v>26</v>
      </c>
      <c r="B20" s="27">
        <v>51.6</v>
      </c>
      <c r="C20" s="27">
        <v>25.8</v>
      </c>
      <c r="D20" s="25">
        <f>C20/B20*100</f>
        <v>50</v>
      </c>
      <c r="E20" s="27">
        <v>24</v>
      </c>
      <c r="F20" s="26">
        <f>C20/E20*100</f>
        <v>107.5</v>
      </c>
    </row>
    <row r="21" spans="1:6">
      <c r="A21" s="21" t="s">
        <v>27</v>
      </c>
      <c r="B21" s="27"/>
      <c r="C21" s="27"/>
      <c r="D21" s="25"/>
      <c r="E21" s="27"/>
      <c r="F21" s="26"/>
    </row>
    <row r="22" spans="1:6">
      <c r="A22" s="21" t="s">
        <v>28</v>
      </c>
      <c r="B22" s="27"/>
      <c r="C22" s="27"/>
      <c r="D22" s="25"/>
      <c r="E22" s="27"/>
      <c r="F22" s="26"/>
    </row>
    <row r="23" spans="1:6">
      <c r="A23" s="32" t="s">
        <v>29</v>
      </c>
      <c r="B23" s="33">
        <f>B18+B19+B20+B21+B22</f>
        <v>78.8</v>
      </c>
      <c r="C23" s="33">
        <f>C18+C19+C20+C21+C22</f>
        <v>25.8</v>
      </c>
      <c r="D23" s="35">
        <f>C23/B23*100</f>
        <v>32.74111675126904</v>
      </c>
      <c r="E23" s="33">
        <f>E18+E19+E20+E21+E22</f>
        <v>155.1</v>
      </c>
      <c r="F23" s="36">
        <f>C23/E23*100</f>
        <v>16.63442940038685</v>
      </c>
    </row>
    <row r="24" spans="1:6">
      <c r="A24" s="32" t="s">
        <v>30</v>
      </c>
      <c r="B24" s="33"/>
      <c r="C24" s="33"/>
      <c r="D24" s="25"/>
      <c r="E24" s="33"/>
      <c r="F24" s="26"/>
    </row>
    <row r="25" spans="1:6">
      <c r="A25" s="32" t="s">
        <v>31</v>
      </c>
      <c r="B25" s="33">
        <f>B17+B23+B24</f>
        <v>2720</v>
      </c>
      <c r="C25" s="33">
        <f>C17+C23+C24</f>
        <v>680.49999999999989</v>
      </c>
      <c r="D25" s="35">
        <f>C25/B25*100</f>
        <v>25.01838235294117</v>
      </c>
      <c r="E25" s="33">
        <f>E17+E23+E24</f>
        <v>706.1</v>
      </c>
      <c r="F25" s="36">
        <f>C25/E25*100</f>
        <v>96.374451210876629</v>
      </c>
    </row>
    <row r="26" spans="1:6">
      <c r="A26" s="32" t="s">
        <v>32</v>
      </c>
      <c r="B26" s="27"/>
      <c r="C26" s="27"/>
      <c r="D26" s="25"/>
      <c r="E26" s="27"/>
      <c r="F26" s="26"/>
    </row>
    <row r="27" spans="1:6">
      <c r="A27" s="22" t="s">
        <v>33</v>
      </c>
      <c r="B27" s="24">
        <f>B28+B29+B30+B31</f>
        <v>1407</v>
      </c>
      <c r="C27" s="24">
        <f>C28+C29+C30+C31</f>
        <v>734.2</v>
      </c>
      <c r="D27" s="25">
        <f t="shared" ref="D27:D32" si="3">C27/B27*100</f>
        <v>52.181947405828012</v>
      </c>
      <c r="E27" s="24">
        <f>E28+E29+E30+E31</f>
        <v>488.9</v>
      </c>
      <c r="F27" s="26">
        <f>C27/E27*100</f>
        <v>150.17385968500719</v>
      </c>
    </row>
    <row r="28" spans="1:6">
      <c r="A28" s="37" t="s">
        <v>34</v>
      </c>
      <c r="B28" s="27">
        <v>390</v>
      </c>
      <c r="C28" s="27">
        <v>196.8</v>
      </c>
      <c r="D28" s="25">
        <f t="shared" si="3"/>
        <v>50.461538461538467</v>
      </c>
      <c r="E28" s="27">
        <v>182.2</v>
      </c>
      <c r="F28" s="26">
        <f>C28/E28*100</f>
        <v>108.01317233809003</v>
      </c>
    </row>
    <row r="29" spans="1:6">
      <c r="A29" s="37" t="s">
        <v>35</v>
      </c>
      <c r="B29" s="27">
        <v>861</v>
      </c>
      <c r="C29" s="27">
        <v>492.4</v>
      </c>
      <c r="D29" s="25">
        <f t="shared" si="3"/>
        <v>57.189314750290357</v>
      </c>
      <c r="E29" s="27">
        <v>306.7</v>
      </c>
      <c r="F29" s="26">
        <f>C29/E29*100</f>
        <v>160.54776654711443</v>
      </c>
    </row>
    <row r="30" spans="1:6">
      <c r="A30" s="37" t="s">
        <v>48</v>
      </c>
      <c r="B30" s="27">
        <v>141</v>
      </c>
      <c r="C30" s="27">
        <v>45</v>
      </c>
      <c r="D30" s="25">
        <f t="shared" si="3"/>
        <v>31.914893617021278</v>
      </c>
      <c r="E30" s="27"/>
      <c r="F30" s="26"/>
    </row>
    <row r="31" spans="1:6">
      <c r="A31" s="37" t="s">
        <v>41</v>
      </c>
      <c r="B31" s="27">
        <v>15</v>
      </c>
      <c r="C31" s="27"/>
      <c r="D31" s="25">
        <f t="shared" si="3"/>
        <v>0</v>
      </c>
      <c r="E31" s="27"/>
      <c r="F31" s="26" t="e">
        <f>C31/E31*100</f>
        <v>#DIV/0!</v>
      </c>
    </row>
    <row r="32" spans="1:6" ht="29.25" customHeight="1">
      <c r="A32" s="38" t="s">
        <v>43</v>
      </c>
      <c r="B32" s="27">
        <v>51.6</v>
      </c>
      <c r="C32" s="27">
        <v>24</v>
      </c>
      <c r="D32" s="25">
        <f t="shared" si="3"/>
        <v>46.511627906976742</v>
      </c>
      <c r="E32" s="27">
        <v>24</v>
      </c>
      <c r="F32" s="26">
        <f>C32/E32*100</f>
        <v>100</v>
      </c>
    </row>
    <row r="33" spans="1:6" ht="25.5">
      <c r="A33" s="50" t="s">
        <v>42</v>
      </c>
      <c r="B33" s="27">
        <v>2</v>
      </c>
      <c r="C33" s="27"/>
      <c r="D33" s="25"/>
      <c r="E33" s="27"/>
      <c r="F33" s="26"/>
    </row>
    <row r="34" spans="1:6">
      <c r="A34" s="50" t="s">
        <v>47</v>
      </c>
      <c r="B34" s="27">
        <v>20</v>
      </c>
      <c r="C34" s="27"/>
      <c r="D34" s="25"/>
      <c r="E34" s="27"/>
      <c r="F34" s="26"/>
    </row>
    <row r="35" spans="1:6">
      <c r="A35" s="22" t="s">
        <v>44</v>
      </c>
      <c r="B35" s="23">
        <f>B36</f>
        <v>1255</v>
      </c>
      <c r="C35" s="23">
        <f>C36</f>
        <v>440.7</v>
      </c>
      <c r="D35" s="25">
        <f>C35/B35*100</f>
        <v>35.115537848605577</v>
      </c>
      <c r="E35" s="23">
        <f>E36</f>
        <v>228.6</v>
      </c>
      <c r="F35" s="26">
        <f>C35/E35*100</f>
        <v>192.78215223097112</v>
      </c>
    </row>
    <row r="36" spans="1:6">
      <c r="A36" s="21" t="s">
        <v>36</v>
      </c>
      <c r="B36" s="23">
        <v>1255</v>
      </c>
      <c r="C36" s="23">
        <v>440.7</v>
      </c>
      <c r="D36" s="25">
        <f>C36/B36*100</f>
        <v>35.115537848605577</v>
      </c>
      <c r="E36" s="23">
        <v>228.6</v>
      </c>
      <c r="F36" s="26">
        <f>C36/E36*100</f>
        <v>192.78215223097112</v>
      </c>
    </row>
    <row r="37" spans="1:6">
      <c r="A37" s="22"/>
      <c r="B37" s="23"/>
      <c r="C37" s="23"/>
      <c r="D37" s="25"/>
      <c r="E37" s="23"/>
      <c r="F37" s="26"/>
    </row>
    <row r="38" spans="1:6">
      <c r="A38" s="22" t="s">
        <v>37</v>
      </c>
      <c r="B38" s="23">
        <v>634.4</v>
      </c>
      <c r="C38" s="23">
        <v>320.60000000000002</v>
      </c>
      <c r="D38" s="39">
        <f t="shared" ref="D38" si="4">C38/B38*100</f>
        <v>50.535939470365712</v>
      </c>
      <c r="E38" s="23">
        <v>258.8</v>
      </c>
      <c r="F38" s="26">
        <f t="shared" ref="F38" si="5">C38/E38*100</f>
        <v>123.87944358578054</v>
      </c>
    </row>
    <row r="39" spans="1:6">
      <c r="A39" s="22" t="s">
        <v>38</v>
      </c>
      <c r="B39" s="23"/>
      <c r="C39" s="23"/>
      <c r="D39" s="39"/>
      <c r="E39" s="23"/>
      <c r="F39" s="26"/>
    </row>
    <row r="40" spans="1:6">
      <c r="A40" s="40" t="s">
        <v>39</v>
      </c>
      <c r="B40" s="34">
        <f>B27+B35+B38+B39+B32+B33+B34</f>
        <v>3370</v>
      </c>
      <c r="C40" s="34">
        <f>C27+C35+C38+C39+C32+C33+C34</f>
        <v>1519.5</v>
      </c>
      <c r="D40" s="39">
        <f>C40/B40*100</f>
        <v>45.089020771513354</v>
      </c>
      <c r="E40" s="34">
        <f>E27+E35+E38+E39+E32+E33</f>
        <v>1000.3</v>
      </c>
      <c r="F40" s="36">
        <f>C40/E40*100</f>
        <v>151.90442867139859</v>
      </c>
    </row>
    <row r="41" spans="1:6">
      <c r="A41" s="41" t="s">
        <v>40</v>
      </c>
      <c r="B41" s="27">
        <f>B25-B40</f>
        <v>-650</v>
      </c>
      <c r="C41" s="42">
        <f>C25-C40</f>
        <v>-839.00000000000011</v>
      </c>
      <c r="D41" s="43"/>
      <c r="E41" s="42">
        <f>E25-E40</f>
        <v>-294.19999999999993</v>
      </c>
      <c r="F41" s="43"/>
    </row>
    <row r="42" spans="1:6">
      <c r="A42" s="44"/>
      <c r="B42" s="45"/>
      <c r="C42" s="46"/>
      <c r="D42" s="47"/>
      <c r="E42" s="48"/>
      <c r="F42" s="47"/>
    </row>
    <row r="43" spans="1:6">
      <c r="A43" s="49"/>
      <c r="B43" s="3"/>
      <c r="C43" s="3"/>
      <c r="D43" s="3"/>
      <c r="E43" s="7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3"/>
  <sheetViews>
    <sheetView tabSelected="1" topLeftCell="A13" workbookViewId="0">
      <selection activeCell="I20" sqref="I20"/>
    </sheetView>
  </sheetViews>
  <sheetFormatPr defaultRowHeight="15"/>
  <cols>
    <col min="1" max="1" width="37.85546875" customWidth="1"/>
    <col min="2" max="2" width="10.7109375" customWidth="1"/>
    <col min="3" max="3" width="10.140625" customWidth="1"/>
    <col min="4" max="4" width="8.42578125" customWidth="1"/>
    <col min="5" max="5" width="11" customWidth="1"/>
    <col min="6" max="6" width="9.140625" customWidth="1"/>
  </cols>
  <sheetData>
    <row r="1" spans="1:6" ht="15.75">
      <c r="A1" s="1" t="s">
        <v>0</v>
      </c>
      <c r="B1" s="2"/>
      <c r="C1" s="2"/>
      <c r="D1" s="2"/>
      <c r="E1" s="2"/>
      <c r="F1" s="3"/>
    </row>
    <row r="2" spans="1:6" ht="15.75">
      <c r="A2" s="4" t="s">
        <v>49</v>
      </c>
      <c r="B2" s="5"/>
      <c r="C2" s="5"/>
      <c r="D2" s="6"/>
      <c r="E2" s="6"/>
    </row>
    <row r="3" spans="1:6">
      <c r="E3" s="7"/>
    </row>
    <row r="4" spans="1:6">
      <c r="A4" s="8" t="s">
        <v>1</v>
      </c>
      <c r="B4" s="9"/>
      <c r="C4" s="10">
        <v>2018</v>
      </c>
      <c r="D4" s="11"/>
      <c r="E4" s="12" t="s">
        <v>2</v>
      </c>
      <c r="F4" s="8" t="s">
        <v>3</v>
      </c>
    </row>
    <row r="5" spans="1:6">
      <c r="A5" s="13" t="s">
        <v>4</v>
      </c>
      <c r="B5" s="8" t="s">
        <v>5</v>
      </c>
      <c r="C5" s="8" t="s">
        <v>6</v>
      </c>
      <c r="D5" s="8" t="s">
        <v>7</v>
      </c>
      <c r="E5" s="14" t="s">
        <v>8</v>
      </c>
      <c r="F5" s="13" t="s">
        <v>9</v>
      </c>
    </row>
    <row r="6" spans="1:6">
      <c r="A6" s="15"/>
      <c r="B6" s="15" t="s">
        <v>10</v>
      </c>
      <c r="C6" s="15" t="s">
        <v>11</v>
      </c>
      <c r="D6" s="15" t="s">
        <v>12</v>
      </c>
      <c r="E6" s="51">
        <v>43101</v>
      </c>
      <c r="F6" s="15" t="s">
        <v>13</v>
      </c>
    </row>
    <row r="7" spans="1:6">
      <c r="A7" s="17" t="s">
        <v>14</v>
      </c>
      <c r="B7" s="18"/>
      <c r="C7" s="18"/>
      <c r="D7" s="19"/>
      <c r="E7" s="20"/>
      <c r="F7" s="21"/>
    </row>
    <row r="8" spans="1:6">
      <c r="A8" s="22" t="s">
        <v>15</v>
      </c>
      <c r="B8" s="23">
        <v>490</v>
      </c>
      <c r="C8" s="24">
        <v>509.2</v>
      </c>
      <c r="D8" s="25">
        <f t="shared" ref="D8:D14" si="0">C8/B8*100</f>
        <v>103.91836734693878</v>
      </c>
      <c r="E8" s="24">
        <v>329.9</v>
      </c>
      <c r="F8" s="26">
        <f>C8/E8*100</f>
        <v>154.34980297059715</v>
      </c>
    </row>
    <row r="9" spans="1:6">
      <c r="A9" s="22" t="s">
        <v>16</v>
      </c>
      <c r="B9" s="23">
        <f>B10</f>
        <v>420.2</v>
      </c>
      <c r="C9" s="23">
        <f>C10</f>
        <v>420.2</v>
      </c>
      <c r="D9" s="25">
        <f t="shared" si="0"/>
        <v>100</v>
      </c>
      <c r="E9" s="23">
        <f>E10</f>
        <v>448.6</v>
      </c>
      <c r="F9" s="26">
        <f t="shared" ref="F9:F13" si="1">C9/E9*100</f>
        <v>93.669193045028976</v>
      </c>
    </row>
    <row r="10" spans="1:6">
      <c r="A10" s="21" t="s">
        <v>17</v>
      </c>
      <c r="B10" s="27">
        <v>420.2</v>
      </c>
      <c r="C10" s="27">
        <v>420.2</v>
      </c>
      <c r="D10" s="25">
        <f t="shared" si="0"/>
        <v>100</v>
      </c>
      <c r="E10" s="27">
        <v>448.6</v>
      </c>
      <c r="F10" s="26">
        <f t="shared" si="1"/>
        <v>93.669193045028976</v>
      </c>
    </row>
    <row r="11" spans="1:6">
      <c r="A11" s="28" t="s">
        <v>18</v>
      </c>
      <c r="B11" s="29">
        <f>B12+B13</f>
        <v>1681</v>
      </c>
      <c r="C11" s="29">
        <f>C12+C13</f>
        <v>1601.1</v>
      </c>
      <c r="D11" s="25">
        <f t="shared" si="0"/>
        <v>95.246876859012488</v>
      </c>
      <c r="E11" s="29">
        <f>E12+E13</f>
        <v>1580.8</v>
      </c>
      <c r="F11" s="26">
        <f t="shared" si="1"/>
        <v>101.28415991902833</v>
      </c>
    </row>
    <row r="12" spans="1:6">
      <c r="A12" s="21" t="s">
        <v>19</v>
      </c>
      <c r="B12" s="27">
        <v>80</v>
      </c>
      <c r="C12" s="27">
        <v>75.099999999999994</v>
      </c>
      <c r="D12" s="25">
        <f t="shared" si="0"/>
        <v>93.875</v>
      </c>
      <c r="E12" s="27">
        <v>81.5</v>
      </c>
      <c r="F12" s="26">
        <f t="shared" si="1"/>
        <v>92.147239263803669</v>
      </c>
    </row>
    <row r="13" spans="1:6">
      <c r="A13" s="30" t="s">
        <v>20</v>
      </c>
      <c r="B13" s="27">
        <v>1601</v>
      </c>
      <c r="C13" s="27">
        <v>1526</v>
      </c>
      <c r="D13" s="25">
        <f t="shared" si="0"/>
        <v>95.315427857589015</v>
      </c>
      <c r="E13" s="27">
        <v>1499.3</v>
      </c>
      <c r="F13" s="26">
        <f t="shared" si="1"/>
        <v>101.7808310544921</v>
      </c>
    </row>
    <row r="14" spans="1:6">
      <c r="A14" s="22" t="s">
        <v>21</v>
      </c>
      <c r="B14" s="23">
        <v>50</v>
      </c>
      <c r="C14" s="23">
        <v>68.099999999999994</v>
      </c>
      <c r="D14" s="25">
        <f t="shared" si="0"/>
        <v>136.19999999999999</v>
      </c>
      <c r="E14" s="23">
        <v>56.9</v>
      </c>
      <c r="F14" s="26">
        <f>C14/E14*100</f>
        <v>119.68365553602811</v>
      </c>
    </row>
    <row r="15" spans="1:6">
      <c r="A15" s="22" t="s">
        <v>22</v>
      </c>
      <c r="B15" s="23"/>
      <c r="C15" s="31"/>
      <c r="D15" s="25"/>
      <c r="E15" s="31"/>
      <c r="F15" s="26"/>
    </row>
    <row r="16" spans="1:6">
      <c r="A16" s="22"/>
      <c r="B16" s="23"/>
      <c r="C16" s="23"/>
      <c r="D16" s="25"/>
      <c r="E16" s="23"/>
      <c r="F16" s="26"/>
    </row>
    <row r="17" spans="1:6">
      <c r="A17" s="32" t="s">
        <v>23</v>
      </c>
      <c r="B17" s="33">
        <f>B8+B9+B11+B14+B15</f>
        <v>2641.2</v>
      </c>
      <c r="C17" s="33">
        <f>C8+C9+C11+C14+C15</f>
        <v>2598.6</v>
      </c>
      <c r="D17" s="35">
        <f>C17/B17*100</f>
        <v>98.387096774193552</v>
      </c>
      <c r="E17" s="33">
        <f>E8+E9+E11+E14+E15</f>
        <v>2416.2000000000003</v>
      </c>
      <c r="F17" s="36">
        <f>C17/E17*100</f>
        <v>107.54904395331511</v>
      </c>
    </row>
    <row r="18" spans="1:6">
      <c r="A18" s="21" t="s">
        <v>24</v>
      </c>
      <c r="B18" s="27"/>
      <c r="C18" s="27"/>
      <c r="D18" s="25"/>
      <c r="E18" s="27">
        <v>305.3</v>
      </c>
      <c r="F18" s="26">
        <f>C18/E18*100</f>
        <v>0</v>
      </c>
    </row>
    <row r="19" spans="1:6">
      <c r="A19" s="21" t="s">
        <v>25</v>
      </c>
      <c r="B19" s="27">
        <v>27.2</v>
      </c>
      <c r="C19" s="27">
        <v>27.2</v>
      </c>
      <c r="D19" s="25">
        <f>C19/B19*100</f>
        <v>100</v>
      </c>
      <c r="E19" s="27"/>
      <c r="F19" s="26"/>
    </row>
    <row r="20" spans="1:6">
      <c r="A20" s="21" t="s">
        <v>26</v>
      </c>
      <c r="B20" s="27">
        <v>70.8</v>
      </c>
      <c r="C20" s="27">
        <v>70.8</v>
      </c>
      <c r="D20" s="25">
        <f>C20/B20*100</f>
        <v>100</v>
      </c>
      <c r="E20" s="27">
        <v>48</v>
      </c>
      <c r="F20" s="26">
        <f>C20/E20*100</f>
        <v>147.5</v>
      </c>
    </row>
    <row r="21" spans="1:6">
      <c r="A21" s="21" t="s">
        <v>27</v>
      </c>
      <c r="B21" s="27"/>
      <c r="C21" s="27"/>
      <c r="D21" s="25"/>
      <c r="E21" s="27"/>
      <c r="F21" s="26"/>
    </row>
    <row r="22" spans="1:6">
      <c r="A22" s="21" t="s">
        <v>28</v>
      </c>
      <c r="B22" s="27"/>
      <c r="C22" s="27"/>
      <c r="D22" s="25"/>
      <c r="E22" s="27"/>
      <c r="F22" s="26"/>
    </row>
    <row r="23" spans="1:6">
      <c r="A23" s="32" t="s">
        <v>29</v>
      </c>
      <c r="B23" s="33">
        <f>B18+B19+B20+B21+B22</f>
        <v>98</v>
      </c>
      <c r="C23" s="33">
        <f>C18+C19+C20+C21+C22</f>
        <v>98</v>
      </c>
      <c r="D23" s="35">
        <f>C23/B23*100</f>
        <v>100</v>
      </c>
      <c r="E23" s="33">
        <f>E18+E19+E20+E21+E22</f>
        <v>353.3</v>
      </c>
      <c r="F23" s="36">
        <f>C23/E23*100</f>
        <v>27.738465893008772</v>
      </c>
    </row>
    <row r="24" spans="1:6">
      <c r="A24" s="32" t="s">
        <v>30</v>
      </c>
      <c r="B24" s="33"/>
      <c r="C24" s="33"/>
      <c r="D24" s="25"/>
      <c r="E24" s="33"/>
      <c r="F24" s="26"/>
    </row>
    <row r="25" spans="1:6">
      <c r="A25" s="32" t="s">
        <v>31</v>
      </c>
      <c r="B25" s="33">
        <f>B17+B23+B24</f>
        <v>2739.2</v>
      </c>
      <c r="C25" s="33">
        <f>C17+C23+C24</f>
        <v>2696.6</v>
      </c>
      <c r="D25" s="35">
        <f>C25/B25*100</f>
        <v>98.444801401869171</v>
      </c>
      <c r="E25" s="33">
        <f>E17+E23+E24</f>
        <v>2769.5000000000005</v>
      </c>
      <c r="F25" s="36">
        <f>C25/E25*100</f>
        <v>97.367755912619586</v>
      </c>
    </row>
    <row r="26" spans="1:6">
      <c r="A26" s="32" t="s">
        <v>32</v>
      </c>
      <c r="B26" s="27"/>
      <c r="C26" s="27"/>
      <c r="D26" s="25"/>
      <c r="E26" s="27"/>
      <c r="F26" s="26"/>
    </row>
    <row r="27" spans="1:6">
      <c r="A27" s="22" t="s">
        <v>33</v>
      </c>
      <c r="B27" s="24">
        <f>B28+B29+B30+B31</f>
        <v>1572.2</v>
      </c>
      <c r="C27" s="24">
        <f>C28+C29+C30+C31</f>
        <v>1456.2000000000003</v>
      </c>
      <c r="D27" s="25">
        <f t="shared" ref="D27:D34" si="2">C27/B27*100</f>
        <v>92.62180384175042</v>
      </c>
      <c r="E27" s="24">
        <f>E28+E29+E30+E31</f>
        <v>1250.7</v>
      </c>
      <c r="F27" s="26">
        <f>C27/E27*100</f>
        <v>116.43079875269851</v>
      </c>
    </row>
    <row r="28" spans="1:6">
      <c r="A28" s="37" t="s">
        <v>34</v>
      </c>
      <c r="B28" s="27">
        <v>395</v>
      </c>
      <c r="C28" s="27">
        <v>394.6</v>
      </c>
      <c r="D28" s="25">
        <f t="shared" si="2"/>
        <v>99.898734177215204</v>
      </c>
      <c r="E28" s="27">
        <v>363.8</v>
      </c>
      <c r="F28" s="26">
        <f>C28/E28*100</f>
        <v>108.46619021440351</v>
      </c>
    </row>
    <row r="29" spans="1:6">
      <c r="A29" s="37" t="s">
        <v>35</v>
      </c>
      <c r="B29" s="27">
        <v>1021.3</v>
      </c>
      <c r="C29" s="27">
        <v>920.7</v>
      </c>
      <c r="D29" s="25">
        <f t="shared" si="2"/>
        <v>90.149809066875562</v>
      </c>
      <c r="E29" s="27">
        <v>762.6</v>
      </c>
      <c r="F29" s="26">
        <f>C29/E29*100</f>
        <v>120.73170731707317</v>
      </c>
    </row>
    <row r="30" spans="1:6">
      <c r="A30" s="37" t="s">
        <v>48</v>
      </c>
      <c r="B30" s="27">
        <v>140.9</v>
      </c>
      <c r="C30" s="27">
        <v>140.9</v>
      </c>
      <c r="D30" s="25">
        <f t="shared" si="2"/>
        <v>100</v>
      </c>
      <c r="E30" s="27"/>
      <c r="F30" s="26"/>
    </row>
    <row r="31" spans="1:6">
      <c r="A31" s="37" t="s">
        <v>41</v>
      </c>
      <c r="B31" s="27">
        <v>15</v>
      </c>
      <c r="C31" s="27"/>
      <c r="D31" s="25">
        <f t="shared" si="2"/>
        <v>0</v>
      </c>
      <c r="E31" s="27">
        <v>124.3</v>
      </c>
      <c r="F31" s="26">
        <f>C31/E31*100</f>
        <v>0</v>
      </c>
    </row>
    <row r="32" spans="1:6" ht="29.25" customHeight="1">
      <c r="A32" s="38" t="s">
        <v>43</v>
      </c>
      <c r="B32" s="27">
        <v>70.8</v>
      </c>
      <c r="C32" s="27">
        <v>70.8</v>
      </c>
      <c r="D32" s="25">
        <f t="shared" si="2"/>
        <v>100</v>
      </c>
      <c r="E32" s="27">
        <v>48</v>
      </c>
      <c r="F32" s="26">
        <f>C32/E32*100</f>
        <v>147.5</v>
      </c>
    </row>
    <row r="33" spans="1:6" ht="25.5">
      <c r="A33" s="50" t="s">
        <v>42</v>
      </c>
      <c r="B33" s="27"/>
      <c r="C33" s="27"/>
      <c r="D33" s="25"/>
      <c r="E33" s="23"/>
      <c r="F33" s="26"/>
    </row>
    <row r="34" spans="1:6">
      <c r="A34" s="50" t="s">
        <v>47</v>
      </c>
      <c r="B34" s="27">
        <v>10</v>
      </c>
      <c r="C34" s="27">
        <v>9.3000000000000007</v>
      </c>
      <c r="D34" s="25">
        <f t="shared" si="2"/>
        <v>93</v>
      </c>
      <c r="E34" s="27"/>
      <c r="F34" s="26"/>
    </row>
    <row r="35" spans="1:6">
      <c r="A35" s="22" t="s">
        <v>44</v>
      </c>
      <c r="B35" s="23">
        <f>B36</f>
        <v>796.9</v>
      </c>
      <c r="C35" s="23">
        <f>C36</f>
        <v>784.4</v>
      </c>
      <c r="D35" s="25">
        <f>C35/B35*100</f>
        <v>98.431421759317345</v>
      </c>
      <c r="E35" s="27">
        <f>E36</f>
        <v>265.2</v>
      </c>
      <c r="F35" s="26">
        <f>C35/E35*100</f>
        <v>295.7767722473605</v>
      </c>
    </row>
    <row r="36" spans="1:6">
      <c r="A36" s="21" t="s">
        <v>36</v>
      </c>
      <c r="B36" s="23">
        <v>796.9</v>
      </c>
      <c r="C36" s="23">
        <v>784.4</v>
      </c>
      <c r="D36" s="25">
        <f>C36/B36*100</f>
        <v>98.431421759317345</v>
      </c>
      <c r="E36" s="23">
        <v>265.2</v>
      </c>
      <c r="F36" s="26">
        <f>C36/E36*100</f>
        <v>295.7767722473605</v>
      </c>
    </row>
    <row r="37" spans="1:6">
      <c r="A37" s="22"/>
      <c r="B37" s="23"/>
      <c r="C37" s="23"/>
      <c r="D37" s="25"/>
      <c r="E37" s="23"/>
      <c r="F37" s="26"/>
    </row>
    <row r="38" spans="1:6">
      <c r="A38" s="22" t="s">
        <v>37</v>
      </c>
      <c r="B38" s="23">
        <v>639</v>
      </c>
      <c r="C38" s="23">
        <v>589.29999999999995</v>
      </c>
      <c r="D38" s="39">
        <f t="shared" ref="D38" si="3">C38/B38*100</f>
        <v>92.222222222222214</v>
      </c>
      <c r="E38" s="23">
        <v>492.7</v>
      </c>
      <c r="F38" s="26">
        <f t="shared" ref="F38" si="4">C38/E38*100</f>
        <v>119.60625126852038</v>
      </c>
    </row>
    <row r="39" spans="1:6">
      <c r="A39" s="22" t="s">
        <v>38</v>
      </c>
      <c r="B39" s="23"/>
      <c r="C39" s="23"/>
      <c r="D39" s="39"/>
      <c r="E39" s="23"/>
      <c r="F39" s="26"/>
    </row>
    <row r="40" spans="1:6">
      <c r="A40" s="40" t="s">
        <v>39</v>
      </c>
      <c r="B40" s="34">
        <f>B27+B35+B38+B39+B32+B33+B34</f>
        <v>3088.9</v>
      </c>
      <c r="C40" s="34">
        <f>C27+C35+C38+C39+C32+C33+C34</f>
        <v>2910.0000000000009</v>
      </c>
      <c r="D40" s="39">
        <f>C40/B40*100</f>
        <v>94.20829421476904</v>
      </c>
      <c r="E40" s="34">
        <f>E27+E35+E38+E39+E32+E33+E34</f>
        <v>2056.6000000000004</v>
      </c>
      <c r="F40" s="36">
        <f>C40/E40*100</f>
        <v>141.49567246912383</v>
      </c>
    </row>
    <row r="41" spans="1:6">
      <c r="A41" s="41" t="s">
        <v>40</v>
      </c>
      <c r="B41" s="27">
        <f>B25-B40</f>
        <v>-349.70000000000027</v>
      </c>
      <c r="C41" s="42">
        <f>C25-C40</f>
        <v>-213.400000000001</v>
      </c>
      <c r="D41" s="43"/>
      <c r="E41" s="42">
        <f>E25-E40</f>
        <v>712.90000000000009</v>
      </c>
      <c r="F41" s="43"/>
    </row>
    <row r="42" spans="1:6">
      <c r="A42" s="44"/>
      <c r="B42" s="45"/>
      <c r="C42" s="46"/>
      <c r="D42" s="47"/>
      <c r="E42" s="48"/>
      <c r="F42" s="47"/>
    </row>
    <row r="43" spans="1:6">
      <c r="A43" s="49"/>
      <c r="B43" s="3"/>
      <c r="C43" s="3"/>
      <c r="D43" s="3"/>
      <c r="E43" s="7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01.07.</vt:lpstr>
      <vt:lpstr>2018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2018-05-10T11:57:45Z</cp:lastPrinted>
  <dcterms:created xsi:type="dcterms:W3CDTF">2018-04-02T14:10:20Z</dcterms:created>
  <dcterms:modified xsi:type="dcterms:W3CDTF">2019-04-03T11:19:16Z</dcterms:modified>
</cp:coreProperties>
</file>